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K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<sst xmlns="http://schemas.openxmlformats.org/spreadsheetml/2006/main" count="69" uniqueCount="68">
  <si>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SKUTOČNÉ</t>
  </si>
  <si>
    <t>ROČNÝ</t>
  </si>
  <si>
    <t>ROZPOČET</t>
  </si>
  <si>
    <t>PRÍJ./NÁKL.</t>
  </si>
  <si>
    <t>číslovanie stĺpcov</t>
  </si>
  <si>
    <t>%</t>
  </si>
  <si>
    <t>pln.</t>
  </si>
  <si>
    <t>a) energia</t>
  </si>
  <si>
    <t>b) spotrebný materiál</t>
  </si>
  <si>
    <t>c) obstaranie DDHM a DDNM</t>
  </si>
  <si>
    <t>e) telekomunikačné poplatky</t>
  </si>
  <si>
    <t>f) poštovné</t>
  </si>
  <si>
    <t>g) právne služby</t>
  </si>
  <si>
    <t>h) ekonomické služby</t>
  </si>
  <si>
    <t>i) poistenie a dane</t>
  </si>
  <si>
    <t>j) iné služby</t>
  </si>
  <si>
    <t>o) vzdelávacie akcie</t>
  </si>
  <si>
    <t>p) reprezentačné</t>
  </si>
  <si>
    <t>r) osobné náklady súčtom:</t>
  </si>
  <si>
    <t>s) odpisy</t>
  </si>
  <si>
    <t>t) informač.služby,vyd.časopisu</t>
  </si>
  <si>
    <t>u) propag.čin.a public relations</t>
  </si>
  <si>
    <t>z) finančné náklady</t>
  </si>
  <si>
    <t>d) opravy a údržba</t>
  </si>
  <si>
    <t>SLK</t>
  </si>
  <si>
    <t>RLK BA</t>
  </si>
  <si>
    <t>RLK TT</t>
  </si>
  <si>
    <t>RLK TN</t>
  </si>
  <si>
    <t>RLK NR</t>
  </si>
  <si>
    <t>RLK ZA</t>
  </si>
  <si>
    <t>RLK BB</t>
  </si>
  <si>
    <t>RLK PR</t>
  </si>
  <si>
    <t>RLK KE</t>
  </si>
  <si>
    <t>x) na činnosť 21odb.sekcií</t>
  </si>
  <si>
    <t>2=4 až 12</t>
  </si>
  <si>
    <t xml:space="preserve"> j a) nájomné</t>
  </si>
  <si>
    <t xml:space="preserve">       z toho: mzdy prac.</t>
  </si>
  <si>
    <t xml:space="preserve">                   dohody podľa ZP</t>
  </si>
  <si>
    <t xml:space="preserve">                   odv.do poist.fondov</t>
  </si>
  <si>
    <t>k,l,m,n) cestovné, náhr.iných cest.výdav.</t>
  </si>
  <si>
    <t xml:space="preserve">                   náhr.straty času - funkcionári</t>
  </si>
  <si>
    <t>V Ý N O S Y  (+)    CELKOM,  z toho:</t>
  </si>
  <si>
    <t>N Á K L A D Y  (-)  CELKOM,  z toho:</t>
  </si>
  <si>
    <t>plusový HV</t>
  </si>
  <si>
    <t>Hospodársky výsledok  (HV) :</t>
  </si>
  <si>
    <r>
      <t xml:space="preserve">v) iné prevádzkové nákl. </t>
    </r>
    <r>
      <rPr>
        <b/>
        <sz val="8"/>
        <rFont val="Arial CE"/>
        <family val="2"/>
      </rPr>
      <t>(vrátane</t>
    </r>
    <r>
      <rPr>
        <sz val="8"/>
        <rFont val="Arial CE"/>
        <family val="2"/>
      </rPr>
      <t xml:space="preserve"> 2 fondov)</t>
    </r>
  </si>
  <si>
    <r>
      <t>Tvorba fondov</t>
    </r>
    <r>
      <rPr>
        <sz val="8"/>
        <rFont val="Arial CE"/>
        <family val="2"/>
      </rPr>
      <t xml:space="preserve"> (je v riadku iné prevád.nákl.)</t>
    </r>
  </si>
  <si>
    <t>% pln. vo výbere členského v roku 2005</t>
  </si>
  <si>
    <t>členské r.2005-neidentifikované na meno člena</t>
  </si>
  <si>
    <r>
      <t>a)</t>
    </r>
    <r>
      <rPr>
        <sz val="8"/>
        <rFont val="Arial CE"/>
        <family val="2"/>
      </rPr>
      <t xml:space="preserve"> za členské príspevky v roku 2005 -identifik.</t>
    </r>
  </si>
  <si>
    <r>
      <t>b)</t>
    </r>
    <r>
      <rPr>
        <sz val="8"/>
        <rFont val="Arial CE"/>
        <family val="2"/>
      </rPr>
      <t xml:space="preserve"> z poplat.za služby (licencie,reg.a aktual.popl.)</t>
    </r>
  </si>
  <si>
    <r>
      <t>c)</t>
    </r>
    <r>
      <rPr>
        <sz val="8"/>
        <rFont val="Arial CE"/>
        <family val="2"/>
      </rPr>
      <t xml:space="preserve"> príjmy z inzercie a reklamy</t>
    </r>
  </si>
  <si>
    <r>
      <t>d)</t>
    </r>
    <r>
      <rPr>
        <sz val="8"/>
        <rFont val="Arial CE"/>
        <family val="2"/>
      </rPr>
      <t xml:space="preserve"> finančné príjmy (úroky)</t>
    </r>
  </si>
  <si>
    <r>
      <t>e)</t>
    </r>
    <r>
      <rPr>
        <sz val="8"/>
        <rFont val="Arial CE"/>
        <family val="2"/>
      </rPr>
      <t xml:space="preserve"> ostatné príjmy(napr.školenia RLK BA, čl.min.r.)</t>
    </r>
  </si>
  <si>
    <t>plusový  HV</t>
  </si>
  <si>
    <r>
      <t>Finančné výdaje</t>
    </r>
    <r>
      <rPr>
        <sz val="8"/>
        <rFont val="Arial CE"/>
        <family val="2"/>
      </rPr>
      <t xml:space="preserve"> (bez odpisov a tvor.fondov)</t>
    </r>
  </si>
  <si>
    <t>18.571 - 12.761</t>
  </si>
  <si>
    <t>3.913 - 2.185</t>
  </si>
  <si>
    <t>1.399 - 1.075</t>
  </si>
  <si>
    <t>1.611 - 1.242</t>
  </si>
  <si>
    <t>2.029 - 1.571</t>
  </si>
  <si>
    <t>2.226 - 1.437</t>
  </si>
  <si>
    <t>2.048 - 1.368</t>
  </si>
  <si>
    <t>2.246 - 1.768</t>
  </si>
  <si>
    <t>3.099 - 2.115</t>
  </si>
  <si>
    <r>
      <t>Stav členov k 31.12.05 -</t>
    </r>
    <r>
      <rPr>
        <sz val="8"/>
        <rFont val="Arial CE"/>
        <family val="2"/>
      </rPr>
      <t>Počet platiacich členov</t>
    </r>
  </si>
  <si>
    <t xml:space="preserve">Tabuľka č. </t>
  </si>
  <si>
    <t>1/A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</si>
</sst>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2" fillId="0" borderId="7" xfId="0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1" fillId="2" borderId="24" xfId="0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4" fontId="4" fillId="2" borderId="23" xfId="0" applyNumberFormat="1" applyFont="1" applyFill="1" applyBorder="1" applyAlignment="1">
      <alignment/>
    </xf>
    <xf numFmtId="2" fontId="2" fillId="2" borderId="23" xfId="0" applyNumberFormat="1" applyFont="1" applyFill="1" applyBorder="1" applyAlignment="1">
      <alignment/>
    </xf>
    <xf numFmtId="4" fontId="1" fillId="2" borderId="23" xfId="0" applyNumberFormat="1" applyFont="1" applyFill="1" applyBorder="1" applyAlignment="1">
      <alignment/>
    </xf>
    <xf numFmtId="4" fontId="1" fillId="2" borderId="25" xfId="0" applyNumberFormat="1" applyFont="1" applyFill="1" applyBorder="1" applyAlignment="1">
      <alignment/>
    </xf>
    <xf numFmtId="0" fontId="2" fillId="2" borderId="26" xfId="0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1" fillId="2" borderId="22" xfId="0" applyNumberFormat="1" applyFont="1" applyFill="1" applyBorder="1" applyAlignment="1">
      <alignment/>
    </xf>
    <xf numFmtId="4" fontId="4" fillId="3" borderId="2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4" fontId="2" fillId="3" borderId="20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4" fontId="1" fillId="0" borderId="15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2" fontId="7" fillId="2" borderId="2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/>
    </xf>
    <xf numFmtId="2" fontId="2" fillId="2" borderId="14" xfId="0" applyNumberFormat="1" applyFont="1" applyFill="1" applyBorder="1" applyAlignment="1">
      <alignment/>
    </xf>
    <xf numFmtId="2" fontId="2" fillId="2" borderId="15" xfId="0" applyNumberFormat="1" applyFont="1" applyFill="1" applyBorder="1" applyAlignment="1">
      <alignment/>
    </xf>
    <xf numFmtId="2" fontId="2" fillId="2" borderId="16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2" fontId="7" fillId="3" borderId="13" xfId="0" applyNumberFormat="1" applyFont="1" applyFill="1" applyBorder="1" applyAlignment="1">
      <alignment/>
    </xf>
    <xf numFmtId="2" fontId="7" fillId="3" borderId="14" xfId="0" applyNumberFormat="1" applyFont="1" applyFill="1" applyBorder="1" applyAlignment="1">
      <alignment/>
    </xf>
    <xf numFmtId="2" fontId="3" fillId="3" borderId="14" xfId="0" applyNumberFormat="1" applyFont="1" applyFill="1" applyBorder="1" applyAlignment="1">
      <alignment/>
    </xf>
    <xf numFmtId="2" fontId="7" fillId="3" borderId="15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2" fontId="7" fillId="3" borderId="16" xfId="0" applyNumberFormat="1" applyFont="1" applyFill="1" applyBorder="1" applyAlignment="1">
      <alignment/>
    </xf>
    <xf numFmtId="2" fontId="7" fillId="3" borderId="23" xfId="0" applyNumberFormat="1" applyFont="1" applyFill="1" applyBorder="1" applyAlignment="1">
      <alignment/>
    </xf>
    <xf numFmtId="2" fontId="7" fillId="3" borderId="3" xfId="0" applyNumberFormat="1" applyFont="1" applyFill="1" applyBorder="1" applyAlignment="1">
      <alignment/>
    </xf>
    <xf numFmtId="0" fontId="8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10" fontId="2" fillId="0" borderId="5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2" fontId="7" fillId="3" borderId="17" xfId="0" applyNumberFormat="1" applyFont="1" applyFill="1" applyBorder="1" applyAlignment="1">
      <alignment/>
    </xf>
    <xf numFmtId="2" fontId="2" fillId="2" borderId="17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4" fontId="4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3" fontId="5" fillId="0" borderId="32" xfId="0" applyNumberFormat="1" applyFont="1" applyBorder="1" applyAlignment="1">
      <alignment/>
    </xf>
    <xf numFmtId="2" fontId="7" fillId="3" borderId="33" xfId="0" applyNumberFormat="1" applyFont="1" applyFill="1" applyBorder="1" applyAlignment="1">
      <alignment/>
    </xf>
    <xf numFmtId="4" fontId="4" fillId="0" borderId="34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32.375" style="0" customWidth="1"/>
    <col min="2" max="2" width="9.25390625" style="0" customWidth="1"/>
    <col min="3" max="3" width="11.375" style="0" customWidth="1"/>
    <col min="4" max="4" width="6.75390625" style="0" customWidth="1"/>
    <col min="5" max="5" width="1.00390625" style="0" customWidth="1"/>
    <col min="6" max="6" width="10.875" style="0" customWidth="1"/>
    <col min="7" max="7" width="10.75390625" style="0" customWidth="1"/>
    <col min="8" max="8" width="10.625" style="0" customWidth="1"/>
    <col min="9" max="9" width="10.875" style="0" customWidth="1"/>
    <col min="10" max="10" width="10.375" style="0" customWidth="1"/>
    <col min="11" max="11" width="11.00390625" style="0" customWidth="1"/>
    <col min="12" max="13" width="10.625" style="0" customWidth="1"/>
    <col min="14" max="14" width="10.75390625" style="0" customWidth="1"/>
    <col min="15" max="15" width="12.875" style="0" customWidth="1"/>
    <col min="16" max="16" width="0.875" style="0" customWidth="1"/>
    <col min="17" max="17" width="9.75390625" style="0" customWidth="1"/>
  </cols>
  <sheetData>
    <row r="1" spans="13:14" ht="13.5" thickBot="1">
      <c r="M1" s="113" t="s">
        <v>66</v>
      </c>
      <c r="N1" s="114" t="s">
        <v>67</v>
      </c>
    </row>
    <row r="2" spans="1:26" ht="12.75">
      <c r="A2" s="90"/>
      <c r="B2" s="4" t="s">
        <v>1</v>
      </c>
      <c r="C2" s="4" t="s">
        <v>0</v>
      </c>
      <c r="D2" s="67" t="s">
        <v>5</v>
      </c>
      <c r="E2" s="71"/>
      <c r="F2" s="4" t="s">
        <v>24</v>
      </c>
      <c r="G2" s="4" t="s">
        <v>25</v>
      </c>
      <c r="H2" s="4" t="s">
        <v>26</v>
      </c>
      <c r="I2" s="4" t="s">
        <v>27</v>
      </c>
      <c r="J2" s="4" t="s">
        <v>28</v>
      </c>
      <c r="K2" s="4" t="s">
        <v>29</v>
      </c>
      <c r="L2" s="4" t="s">
        <v>30</v>
      </c>
      <c r="M2" s="4" t="s">
        <v>31</v>
      </c>
      <c r="N2" s="16" t="s">
        <v>32</v>
      </c>
      <c r="O2" s="13"/>
      <c r="P2" s="13"/>
      <c r="Q2" s="13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5"/>
      <c r="B3" s="6" t="s">
        <v>2</v>
      </c>
      <c r="C3" s="6" t="s">
        <v>3</v>
      </c>
      <c r="D3" s="68" t="s">
        <v>6</v>
      </c>
      <c r="E3" s="72"/>
      <c r="F3" s="6">
        <v>900</v>
      </c>
      <c r="G3" s="6">
        <v>100</v>
      </c>
      <c r="H3" s="6">
        <v>200</v>
      </c>
      <c r="I3" s="6">
        <v>300</v>
      </c>
      <c r="J3" s="6">
        <v>400</v>
      </c>
      <c r="K3" s="6">
        <v>500</v>
      </c>
      <c r="L3" s="6">
        <v>600</v>
      </c>
      <c r="M3" s="6">
        <v>700</v>
      </c>
      <c r="N3" s="17">
        <v>800</v>
      </c>
      <c r="O3" s="13"/>
      <c r="P3" s="13"/>
      <c r="Q3" s="13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95" t="s">
        <v>65</v>
      </c>
      <c r="B4" s="6"/>
      <c r="C4" s="96" t="s">
        <v>56</v>
      </c>
      <c r="D4" s="97"/>
      <c r="E4" s="98"/>
      <c r="F4" s="96">
        <v>0</v>
      </c>
      <c r="G4" s="96" t="s">
        <v>57</v>
      </c>
      <c r="H4" s="96" t="s">
        <v>58</v>
      </c>
      <c r="I4" s="96" t="s">
        <v>59</v>
      </c>
      <c r="J4" s="96" t="s">
        <v>60</v>
      </c>
      <c r="K4" s="96" t="s">
        <v>61</v>
      </c>
      <c r="L4" s="96" t="s">
        <v>62</v>
      </c>
      <c r="M4" s="96" t="s">
        <v>63</v>
      </c>
      <c r="N4" s="99" t="s">
        <v>64</v>
      </c>
      <c r="O4" s="13"/>
      <c r="P4" s="13"/>
      <c r="Q4" s="13"/>
      <c r="R4" s="1"/>
      <c r="S4" s="1"/>
      <c r="T4" s="1"/>
      <c r="U4" s="1"/>
      <c r="V4" s="1"/>
      <c r="W4" s="1"/>
      <c r="X4" s="1"/>
      <c r="Y4" s="1"/>
      <c r="Z4" s="1"/>
    </row>
    <row r="5" spans="1:26" ht="13.5" thickBot="1">
      <c r="A5" s="5" t="s">
        <v>47</v>
      </c>
      <c r="B5" s="6"/>
      <c r="C5" s="92">
        <v>0.7001</v>
      </c>
      <c r="D5" s="68"/>
      <c r="E5" s="72"/>
      <c r="F5" s="6"/>
      <c r="G5" s="92">
        <v>0.5643</v>
      </c>
      <c r="H5" s="92">
        <v>0.7873</v>
      </c>
      <c r="I5" s="92">
        <v>0.7857</v>
      </c>
      <c r="J5" s="92">
        <v>0.8042</v>
      </c>
      <c r="K5" s="92">
        <v>0.6427</v>
      </c>
      <c r="L5" s="92">
        <v>0.6804</v>
      </c>
      <c r="M5" s="92">
        <v>0.8055</v>
      </c>
      <c r="N5" s="93">
        <v>0.6927</v>
      </c>
      <c r="O5" s="13"/>
      <c r="P5" s="13"/>
      <c r="Q5" s="13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2" t="s">
        <v>4</v>
      </c>
      <c r="B6" s="3">
        <v>1</v>
      </c>
      <c r="C6" s="3" t="s">
        <v>34</v>
      </c>
      <c r="D6" s="69">
        <v>3</v>
      </c>
      <c r="E6" s="69"/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10">
        <v>12</v>
      </c>
      <c r="O6" s="12"/>
      <c r="P6" s="12"/>
      <c r="Q6" s="12"/>
      <c r="R6" s="1"/>
      <c r="S6" s="1"/>
      <c r="T6" s="1"/>
      <c r="U6" s="1"/>
      <c r="V6" s="1"/>
      <c r="W6" s="1"/>
      <c r="X6" s="1"/>
      <c r="Y6" s="1"/>
      <c r="Z6" s="1"/>
    </row>
    <row r="7" spans="1:26" ht="13.5" thickBot="1">
      <c r="A7" s="77" t="s">
        <v>41</v>
      </c>
      <c r="B7" s="19">
        <f>SUM(B8:B13)</f>
        <v>32490000.0001</v>
      </c>
      <c r="C7" s="24">
        <f>SUM(C8:C13)</f>
        <v>41244958.98</v>
      </c>
      <c r="D7" s="81">
        <f aca="true" t="shared" si="0" ref="D7:D13">C7/B7*100</f>
        <v>126.94662659240706</v>
      </c>
      <c r="E7" s="64"/>
      <c r="F7" s="29">
        <f>SUM(F8:F13)</f>
        <v>23917292.58</v>
      </c>
      <c r="G7" s="29">
        <f aca="true" t="shared" si="1" ref="G7:M7">SUM(G8:G13)</f>
        <v>3815135.56</v>
      </c>
      <c r="H7" s="29">
        <f t="shared" si="1"/>
        <v>1666499.44</v>
      </c>
      <c r="I7" s="29">
        <f t="shared" si="1"/>
        <v>1459068.2</v>
      </c>
      <c r="J7" s="29">
        <f t="shared" si="1"/>
        <v>2204481.41</v>
      </c>
      <c r="K7" s="29">
        <f t="shared" si="1"/>
        <v>1843694.55</v>
      </c>
      <c r="L7" s="29">
        <f t="shared" si="1"/>
        <v>1585721.3699999999</v>
      </c>
      <c r="M7" s="29">
        <f t="shared" si="1"/>
        <v>2265488.29</v>
      </c>
      <c r="N7" s="30">
        <f>SUM(N8:N13)</f>
        <v>2487577.58</v>
      </c>
      <c r="O7" s="11"/>
      <c r="P7" s="11"/>
      <c r="Q7" s="11"/>
      <c r="R7" s="1"/>
      <c r="S7" s="1"/>
      <c r="T7" s="1"/>
      <c r="U7" s="1"/>
      <c r="V7" s="1"/>
      <c r="W7" s="1"/>
      <c r="X7" s="1"/>
      <c r="Y7" s="1"/>
      <c r="Z7" s="1"/>
    </row>
    <row r="8" spans="1:26" ht="13.5" thickBot="1">
      <c r="A8" s="106" t="s">
        <v>49</v>
      </c>
      <c r="B8" s="110">
        <v>21820000</v>
      </c>
      <c r="C8" s="112">
        <v>22502376</v>
      </c>
      <c r="D8" s="111">
        <f t="shared" si="0"/>
        <v>103.12729605866178</v>
      </c>
      <c r="E8" s="73"/>
      <c r="F8" s="31">
        <v>11251188</v>
      </c>
      <c r="G8" s="31">
        <v>1852785</v>
      </c>
      <c r="H8" s="31">
        <v>952600</v>
      </c>
      <c r="I8" s="31">
        <v>1095700</v>
      </c>
      <c r="J8" s="31">
        <v>1412350</v>
      </c>
      <c r="K8" s="31">
        <v>1264725</v>
      </c>
      <c r="L8" s="31">
        <v>1233950</v>
      </c>
      <c r="M8" s="31">
        <v>1590578</v>
      </c>
      <c r="N8" s="32">
        <v>1848500</v>
      </c>
      <c r="O8" s="14"/>
      <c r="P8" s="14"/>
      <c r="Q8" s="1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05" t="s">
        <v>48</v>
      </c>
      <c r="B9" s="100"/>
      <c r="C9" s="25">
        <v>681191.16</v>
      </c>
      <c r="D9" s="101"/>
      <c r="E9" s="102"/>
      <c r="F9" s="103">
        <v>681191.16</v>
      </c>
      <c r="G9" s="103"/>
      <c r="H9" s="103"/>
      <c r="I9" s="103"/>
      <c r="J9" s="103"/>
      <c r="K9" s="103"/>
      <c r="L9" s="103"/>
      <c r="M9" s="103"/>
      <c r="N9" s="104"/>
      <c r="O9" s="14"/>
      <c r="P9" s="14"/>
      <c r="Q9" s="1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40" t="s">
        <v>50</v>
      </c>
      <c r="B10" s="21">
        <v>9370000</v>
      </c>
      <c r="C10" s="25">
        <f>SUM(F10:N10)</f>
        <v>16428070</v>
      </c>
      <c r="D10" s="83">
        <f t="shared" si="0"/>
        <v>175.32625400213448</v>
      </c>
      <c r="E10" s="74"/>
      <c r="F10" s="33">
        <v>11413270</v>
      </c>
      <c r="G10" s="33">
        <v>1125000</v>
      </c>
      <c r="H10" s="33">
        <v>706950</v>
      </c>
      <c r="I10" s="33">
        <v>342000</v>
      </c>
      <c r="J10" s="33">
        <v>786150</v>
      </c>
      <c r="K10" s="33">
        <v>577350</v>
      </c>
      <c r="L10" s="33">
        <v>341550</v>
      </c>
      <c r="M10" s="33">
        <v>670050</v>
      </c>
      <c r="N10" s="34">
        <v>465750</v>
      </c>
      <c r="O10" s="14"/>
      <c r="P10" s="14"/>
      <c r="Q10" s="1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40" t="s">
        <v>51</v>
      </c>
      <c r="B11" s="21">
        <v>0.0001</v>
      </c>
      <c r="C11" s="25">
        <f>SUM(F11:N11)</f>
        <v>305240</v>
      </c>
      <c r="D11" s="84">
        <f t="shared" si="0"/>
        <v>305240000000</v>
      </c>
      <c r="E11" s="74"/>
      <c r="F11" s="33">
        <v>305240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4">
        <v>0</v>
      </c>
      <c r="O11" s="14"/>
      <c r="P11" s="14"/>
      <c r="Q11" s="1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40" t="s">
        <v>52</v>
      </c>
      <c r="B12" s="21">
        <v>800000</v>
      </c>
      <c r="C12" s="25">
        <f>SUM(F12:N12)</f>
        <v>333064.5999999999</v>
      </c>
      <c r="D12" s="83">
        <f t="shared" si="0"/>
        <v>41.63307499999999</v>
      </c>
      <c r="E12" s="74"/>
      <c r="F12" s="33">
        <v>157501.4</v>
      </c>
      <c r="G12" s="33">
        <v>115800.56</v>
      </c>
      <c r="H12" s="33">
        <v>1949.44</v>
      </c>
      <c r="I12" s="33">
        <v>1368.2</v>
      </c>
      <c r="J12" s="33">
        <v>5981.41</v>
      </c>
      <c r="K12" s="33">
        <v>1619.55</v>
      </c>
      <c r="L12" s="33">
        <v>4371.17</v>
      </c>
      <c r="M12" s="33">
        <v>4860.29</v>
      </c>
      <c r="N12" s="34">
        <v>39612.58</v>
      </c>
      <c r="O12" s="14"/>
      <c r="P12" s="14"/>
      <c r="Q12" s="1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thickBot="1">
      <c r="A13" s="107" t="s">
        <v>53</v>
      </c>
      <c r="B13" s="22">
        <v>500000</v>
      </c>
      <c r="C13" s="42">
        <f>SUM(F13:N13)</f>
        <v>995017.22</v>
      </c>
      <c r="D13" s="85">
        <f t="shared" si="0"/>
        <v>199.00344399999997</v>
      </c>
      <c r="E13" s="75"/>
      <c r="F13" s="59">
        <v>108902.02</v>
      </c>
      <c r="G13" s="59">
        <v>721550</v>
      </c>
      <c r="H13" s="59">
        <v>5000</v>
      </c>
      <c r="I13" s="59">
        <v>20000</v>
      </c>
      <c r="J13" s="59">
        <v>0</v>
      </c>
      <c r="K13" s="59">
        <v>0</v>
      </c>
      <c r="L13" s="59">
        <v>5850.2</v>
      </c>
      <c r="M13" s="59">
        <v>0</v>
      </c>
      <c r="N13" s="60">
        <v>133715</v>
      </c>
      <c r="O13" s="14"/>
      <c r="P13" s="14"/>
      <c r="Q13" s="1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thickBot="1">
      <c r="A14" s="61"/>
      <c r="B14" s="62"/>
      <c r="C14" s="108" t="s">
        <v>54</v>
      </c>
      <c r="D14" s="63"/>
      <c r="E14" s="64"/>
      <c r="F14" s="70" t="s">
        <v>43</v>
      </c>
      <c r="G14" s="65"/>
      <c r="H14" s="65"/>
      <c r="I14" s="65"/>
      <c r="J14" s="70" t="s">
        <v>43</v>
      </c>
      <c r="K14" s="65"/>
      <c r="L14" s="65"/>
      <c r="M14" s="65"/>
      <c r="N14" s="66"/>
      <c r="O14" s="14"/>
      <c r="P14" s="14"/>
      <c r="Q14" s="1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thickBot="1">
      <c r="A15" s="58" t="s">
        <v>44</v>
      </c>
      <c r="B15" s="62"/>
      <c r="C15" s="55">
        <f>C7-C16</f>
        <v>953798.5099999979</v>
      </c>
      <c r="D15" s="109"/>
      <c r="E15" s="64"/>
      <c r="F15" s="56">
        <f aca="true" t="shared" si="2" ref="F15:N15">F7-F16</f>
        <v>4136863.639999997</v>
      </c>
      <c r="G15" s="56">
        <f t="shared" si="2"/>
        <v>-514220.6499999999</v>
      </c>
      <c r="H15" s="56">
        <f t="shared" si="2"/>
        <v>-133985.0600000003</v>
      </c>
      <c r="I15" s="56">
        <f t="shared" si="2"/>
        <v>-242308.6200000001</v>
      </c>
      <c r="J15" s="56">
        <f t="shared" si="2"/>
        <v>226510.90000000037</v>
      </c>
      <c r="K15" s="56">
        <f t="shared" si="2"/>
        <v>-946490.3799999997</v>
      </c>
      <c r="L15" s="56">
        <f t="shared" si="2"/>
        <v>-601460.1100000001</v>
      </c>
      <c r="M15" s="56">
        <f t="shared" si="2"/>
        <v>-64764.73999999976</v>
      </c>
      <c r="N15" s="57">
        <f t="shared" si="2"/>
        <v>-906346.4699999997</v>
      </c>
      <c r="O15" s="11"/>
      <c r="P15" s="11"/>
      <c r="Q15" s="1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thickBot="1">
      <c r="A16" s="77" t="s">
        <v>42</v>
      </c>
      <c r="B16" s="19">
        <f>SUM(B17:B31,B36:B41)</f>
        <v>32490000</v>
      </c>
      <c r="C16" s="24">
        <f>SUM(C17:C31,C36:C41)</f>
        <v>40291160.47</v>
      </c>
      <c r="D16" s="81">
        <f>C16/B16*100</f>
        <v>124.01095866420437</v>
      </c>
      <c r="E16" s="64"/>
      <c r="F16" s="29">
        <f>SUM(F17:F31,F36:F41)</f>
        <v>19780428.94</v>
      </c>
      <c r="G16" s="29">
        <f>SUM(G17:G31,G36:G41)</f>
        <v>4329356.21</v>
      </c>
      <c r="H16" s="29">
        <f aca="true" t="shared" si="3" ref="H16:N16">SUM(H17:H31,H36:H41)</f>
        <v>1800484.5000000002</v>
      </c>
      <c r="I16" s="29">
        <f t="shared" si="3"/>
        <v>1701376.82</v>
      </c>
      <c r="J16" s="29">
        <f t="shared" si="3"/>
        <v>1977970.5099999998</v>
      </c>
      <c r="K16" s="29">
        <f t="shared" si="3"/>
        <v>2790184.9299999997</v>
      </c>
      <c r="L16" s="29">
        <f t="shared" si="3"/>
        <v>2187181.48</v>
      </c>
      <c r="M16" s="29">
        <f t="shared" si="3"/>
        <v>2330253.03</v>
      </c>
      <c r="N16" s="35">
        <f t="shared" si="3"/>
        <v>3393924.05</v>
      </c>
      <c r="O16" s="11"/>
      <c r="P16" s="11"/>
      <c r="Q16" s="1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7" t="s">
        <v>7</v>
      </c>
      <c r="B17" s="20">
        <v>300000</v>
      </c>
      <c r="C17" s="26">
        <f>SUM(F17:N17)</f>
        <v>290053.57999999996</v>
      </c>
      <c r="D17" s="82">
        <f>C17/B17*100</f>
        <v>96.68452666666664</v>
      </c>
      <c r="E17" s="74"/>
      <c r="F17" s="31">
        <v>129617.5</v>
      </c>
      <c r="G17" s="31">
        <v>0</v>
      </c>
      <c r="H17" s="31">
        <v>1990.8</v>
      </c>
      <c r="I17" s="31">
        <v>20297.4</v>
      </c>
      <c r="J17" s="31">
        <v>6289.6</v>
      </c>
      <c r="K17" s="31">
        <v>20070</v>
      </c>
      <c r="L17" s="31">
        <v>0</v>
      </c>
      <c r="M17" s="31">
        <v>19559.5</v>
      </c>
      <c r="N17" s="32">
        <v>92228.78</v>
      </c>
      <c r="O17" s="14"/>
      <c r="P17" s="14"/>
      <c r="Q17" s="1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8" t="s">
        <v>8</v>
      </c>
      <c r="B18" s="21">
        <v>1380000</v>
      </c>
      <c r="C18" s="26">
        <f aca="true" t="shared" si="4" ref="C18:C41">SUM(F18:N18)</f>
        <v>1221551.88</v>
      </c>
      <c r="D18" s="83">
        <f>C18/B18*100</f>
        <v>88.51825217391304</v>
      </c>
      <c r="E18" s="74"/>
      <c r="F18" s="33">
        <v>432980.78</v>
      </c>
      <c r="G18" s="33">
        <v>270768.7</v>
      </c>
      <c r="H18" s="33">
        <v>52274.2</v>
      </c>
      <c r="I18" s="33">
        <v>70124.2</v>
      </c>
      <c r="J18" s="33">
        <v>62205.1</v>
      </c>
      <c r="K18" s="33">
        <v>93204.4</v>
      </c>
      <c r="L18" s="33">
        <v>59306.3</v>
      </c>
      <c r="M18" s="33">
        <v>61302</v>
      </c>
      <c r="N18" s="34">
        <v>119386.2</v>
      </c>
      <c r="O18" s="14"/>
      <c r="P18" s="14"/>
      <c r="Q18" s="1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8" t="s">
        <v>9</v>
      </c>
      <c r="B19" s="21">
        <v>800000</v>
      </c>
      <c r="C19" s="26">
        <f t="shared" si="4"/>
        <v>200293.4</v>
      </c>
      <c r="D19" s="83">
        <f aca="true" t="shared" si="5" ref="D19:D41">C19/B19*100</f>
        <v>25.036674999999995</v>
      </c>
      <c r="E19" s="74"/>
      <c r="F19" s="33">
        <v>52112.9</v>
      </c>
      <c r="G19" s="33">
        <v>25946.5</v>
      </c>
      <c r="H19" s="33">
        <v>0</v>
      </c>
      <c r="I19" s="33">
        <v>4205</v>
      </c>
      <c r="J19" s="33">
        <v>3951</v>
      </c>
      <c r="K19" s="33">
        <v>47205</v>
      </c>
      <c r="L19" s="33">
        <v>20342</v>
      </c>
      <c r="M19" s="33">
        <v>37844</v>
      </c>
      <c r="N19" s="34">
        <v>8687</v>
      </c>
      <c r="O19" s="14"/>
      <c r="P19" s="14"/>
      <c r="Q19" s="1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8" t="s">
        <v>23</v>
      </c>
      <c r="B20" s="21">
        <v>160000</v>
      </c>
      <c r="C20" s="26">
        <f t="shared" si="4"/>
        <v>333378.51999999996</v>
      </c>
      <c r="D20" s="83">
        <f t="shared" si="5"/>
        <v>208.361575</v>
      </c>
      <c r="E20" s="74"/>
      <c r="F20" s="33">
        <v>201351.62</v>
      </c>
      <c r="G20" s="33">
        <v>12718.6</v>
      </c>
      <c r="H20" s="33">
        <v>11540.5</v>
      </c>
      <c r="I20" s="33">
        <v>13636.5</v>
      </c>
      <c r="J20" s="33">
        <v>50313.2</v>
      </c>
      <c r="K20" s="33">
        <v>21950.5</v>
      </c>
      <c r="L20" s="33">
        <v>0</v>
      </c>
      <c r="M20" s="33">
        <v>12100.6</v>
      </c>
      <c r="N20" s="34">
        <v>9767</v>
      </c>
      <c r="O20" s="14"/>
      <c r="P20" s="14"/>
      <c r="Q20" s="1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8" t="s">
        <v>10</v>
      </c>
      <c r="B21" s="21">
        <v>1550000</v>
      </c>
      <c r="C21" s="26">
        <f t="shared" si="4"/>
        <v>1577736.88</v>
      </c>
      <c r="D21" s="83">
        <f t="shared" si="5"/>
        <v>101.78947612903224</v>
      </c>
      <c r="E21" s="74"/>
      <c r="F21" s="33">
        <v>569801.1</v>
      </c>
      <c r="G21" s="33">
        <v>92681.6</v>
      </c>
      <c r="H21" s="33">
        <v>89343.4</v>
      </c>
      <c r="I21" s="33">
        <v>111950.55</v>
      </c>
      <c r="J21" s="33">
        <v>136981.8</v>
      </c>
      <c r="K21" s="33">
        <v>196340.1</v>
      </c>
      <c r="L21" s="33">
        <v>93388.68</v>
      </c>
      <c r="M21" s="33">
        <v>70868.2</v>
      </c>
      <c r="N21" s="34">
        <v>216381.45</v>
      </c>
      <c r="O21" s="14"/>
      <c r="P21" s="14"/>
      <c r="Q21" s="1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8" t="s">
        <v>11</v>
      </c>
      <c r="B22" s="21">
        <v>850000</v>
      </c>
      <c r="C22" s="26">
        <f t="shared" si="4"/>
        <v>1161712.5</v>
      </c>
      <c r="D22" s="83">
        <f t="shared" si="5"/>
        <v>136.67205882352943</v>
      </c>
      <c r="E22" s="74"/>
      <c r="F22" s="33">
        <v>717722</v>
      </c>
      <c r="G22" s="33">
        <v>180460</v>
      </c>
      <c r="H22" s="33">
        <v>24598</v>
      </c>
      <c r="I22" s="33">
        <v>43622</v>
      </c>
      <c r="J22" s="33">
        <v>25695</v>
      </c>
      <c r="K22" s="33">
        <v>41669</v>
      </c>
      <c r="L22" s="33">
        <v>33869</v>
      </c>
      <c r="M22" s="33">
        <v>43953</v>
      </c>
      <c r="N22" s="34">
        <v>50124.5</v>
      </c>
      <c r="O22" s="14"/>
      <c r="P22" s="14"/>
      <c r="Q22" s="1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40" t="s">
        <v>12</v>
      </c>
      <c r="B23" s="21">
        <v>1820000</v>
      </c>
      <c r="C23" s="26">
        <f t="shared" si="4"/>
        <v>2932068</v>
      </c>
      <c r="D23" s="83">
        <f t="shared" si="5"/>
        <v>161.10263736263738</v>
      </c>
      <c r="E23" s="74"/>
      <c r="F23" s="33">
        <v>1408789</v>
      </c>
      <c r="G23" s="33">
        <v>285600</v>
      </c>
      <c r="H23" s="33">
        <v>261800</v>
      </c>
      <c r="I23" s="33">
        <v>54975</v>
      </c>
      <c r="J23" s="33">
        <v>84000</v>
      </c>
      <c r="K23" s="33">
        <v>285600</v>
      </c>
      <c r="L23" s="33">
        <v>133304</v>
      </c>
      <c r="M23" s="33">
        <v>180000</v>
      </c>
      <c r="N23" s="34">
        <v>238000</v>
      </c>
      <c r="O23" s="14"/>
      <c r="P23" s="14"/>
      <c r="Q23" s="1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8" t="s">
        <v>13</v>
      </c>
      <c r="B24" s="21">
        <v>650000</v>
      </c>
      <c r="C24" s="26">
        <f t="shared" si="4"/>
        <v>934813</v>
      </c>
      <c r="D24" s="83">
        <f t="shared" si="5"/>
        <v>143.8173846153846</v>
      </c>
      <c r="E24" s="74"/>
      <c r="F24" s="33">
        <v>723000</v>
      </c>
      <c r="G24" s="33">
        <v>33320</v>
      </c>
      <c r="H24" s="33">
        <v>8000</v>
      </c>
      <c r="I24" s="33">
        <v>10000</v>
      </c>
      <c r="J24" s="33">
        <v>102800</v>
      </c>
      <c r="K24" s="33">
        <v>52693</v>
      </c>
      <c r="L24" s="33">
        <v>0</v>
      </c>
      <c r="M24" s="33">
        <v>0</v>
      </c>
      <c r="N24" s="34">
        <v>5000</v>
      </c>
      <c r="O24" s="14"/>
      <c r="P24" s="14"/>
      <c r="Q24" s="1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8" t="s">
        <v>14</v>
      </c>
      <c r="B25" s="21">
        <v>45000</v>
      </c>
      <c r="C25" s="26">
        <f t="shared" si="4"/>
        <v>172692.7</v>
      </c>
      <c r="D25" s="83">
        <f t="shared" si="5"/>
        <v>383.76155555555556</v>
      </c>
      <c r="E25" s="74"/>
      <c r="F25" s="33">
        <v>153790</v>
      </c>
      <c r="G25" s="33">
        <v>143</v>
      </c>
      <c r="H25" s="33">
        <v>5472</v>
      </c>
      <c r="I25" s="33">
        <v>5290</v>
      </c>
      <c r="J25" s="33">
        <v>0</v>
      </c>
      <c r="K25" s="33">
        <v>394</v>
      </c>
      <c r="L25" s="33">
        <v>0</v>
      </c>
      <c r="M25" s="33">
        <v>1360</v>
      </c>
      <c r="N25" s="34">
        <v>6243.7</v>
      </c>
      <c r="O25" s="14"/>
      <c r="P25" s="14"/>
      <c r="Q25" s="1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40" t="s">
        <v>15</v>
      </c>
      <c r="B26" s="21">
        <v>1950000</v>
      </c>
      <c r="C26" s="26">
        <f t="shared" si="4"/>
        <v>3051206.93</v>
      </c>
      <c r="D26" s="83">
        <f t="shared" si="5"/>
        <v>156.47215025641026</v>
      </c>
      <c r="E26" s="74"/>
      <c r="F26" s="33">
        <v>1648844.11</v>
      </c>
      <c r="G26" s="33">
        <v>1041695.32</v>
      </c>
      <c r="H26" s="33">
        <v>30516.1</v>
      </c>
      <c r="I26" s="33">
        <v>0</v>
      </c>
      <c r="J26" s="33">
        <v>89665.6</v>
      </c>
      <c r="K26" s="33">
        <v>83684.5</v>
      </c>
      <c r="L26" s="33">
        <v>3380</v>
      </c>
      <c r="M26" s="33">
        <v>56383</v>
      </c>
      <c r="N26" s="34">
        <v>97038.3</v>
      </c>
      <c r="O26" s="14"/>
      <c r="P26" s="14"/>
      <c r="Q26" s="1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8" t="s">
        <v>35</v>
      </c>
      <c r="B27" s="21">
        <v>1600400</v>
      </c>
      <c r="C27" s="26">
        <f t="shared" si="4"/>
        <v>1556478.46</v>
      </c>
      <c r="D27" s="83">
        <f t="shared" si="5"/>
        <v>97.25558985253686</v>
      </c>
      <c r="E27" s="74"/>
      <c r="F27" s="33">
        <v>35350</v>
      </c>
      <c r="G27" s="33">
        <v>212844</v>
      </c>
      <c r="H27" s="33">
        <v>102661.3</v>
      </c>
      <c r="I27" s="33">
        <v>25750.9</v>
      </c>
      <c r="J27" s="33">
        <v>277940.3</v>
      </c>
      <c r="K27" s="33">
        <v>173456.46</v>
      </c>
      <c r="L27" s="33">
        <v>209360</v>
      </c>
      <c r="M27" s="33">
        <v>276607.1</v>
      </c>
      <c r="N27" s="34">
        <v>242508.4</v>
      </c>
      <c r="O27" s="14"/>
      <c r="P27" s="14"/>
      <c r="Q27" s="1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40" t="s">
        <v>39</v>
      </c>
      <c r="B28" s="21">
        <v>3120000</v>
      </c>
      <c r="C28" s="26">
        <f t="shared" si="4"/>
        <v>2710643.0700000003</v>
      </c>
      <c r="D28" s="83">
        <f t="shared" si="5"/>
        <v>86.87958557692309</v>
      </c>
      <c r="E28" s="74"/>
      <c r="F28" s="33">
        <v>1606871.85</v>
      </c>
      <c r="G28" s="33">
        <v>176171</v>
      </c>
      <c r="H28" s="33">
        <v>75535.8</v>
      </c>
      <c r="I28" s="33">
        <v>106669</v>
      </c>
      <c r="J28" s="33">
        <v>70650</v>
      </c>
      <c r="K28" s="33">
        <v>193509.5</v>
      </c>
      <c r="L28" s="33">
        <v>159066.5</v>
      </c>
      <c r="M28" s="33">
        <v>122924</v>
      </c>
      <c r="N28" s="34">
        <v>199245.42</v>
      </c>
      <c r="O28" s="14"/>
      <c r="P28" s="14"/>
      <c r="Q28" s="1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8" t="s">
        <v>16</v>
      </c>
      <c r="B29" s="21">
        <v>260000</v>
      </c>
      <c r="C29" s="26">
        <f t="shared" si="4"/>
        <v>0</v>
      </c>
      <c r="D29" s="83">
        <f t="shared" si="5"/>
        <v>0</v>
      </c>
      <c r="E29" s="74"/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4">
        <v>0</v>
      </c>
      <c r="O29" s="14"/>
      <c r="P29" s="14"/>
      <c r="Q29" s="1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8" t="s">
        <v>17</v>
      </c>
      <c r="B30" s="21">
        <v>280000</v>
      </c>
      <c r="C30" s="26">
        <f t="shared" si="4"/>
        <v>473055.05</v>
      </c>
      <c r="D30" s="83">
        <f t="shared" si="5"/>
        <v>168.94823214285714</v>
      </c>
      <c r="E30" s="74"/>
      <c r="F30" s="33">
        <v>118226</v>
      </c>
      <c r="G30" s="33">
        <v>153806.65</v>
      </c>
      <c r="H30" s="33">
        <v>8478.8</v>
      </c>
      <c r="I30" s="33">
        <v>16118</v>
      </c>
      <c r="J30" s="33">
        <v>24705.3</v>
      </c>
      <c r="K30" s="33">
        <v>28378</v>
      </c>
      <c r="L30" s="33">
        <v>23852</v>
      </c>
      <c r="M30" s="33">
        <v>35893.5</v>
      </c>
      <c r="N30" s="34">
        <v>63596.8</v>
      </c>
      <c r="O30" s="14"/>
      <c r="P30" s="14"/>
      <c r="Q30" s="1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8" t="s">
        <v>18</v>
      </c>
      <c r="B31" s="21">
        <f>SUM(B32:B35)</f>
        <v>12930200</v>
      </c>
      <c r="C31" s="26">
        <f t="shared" si="4"/>
        <v>15463051</v>
      </c>
      <c r="D31" s="83">
        <f t="shared" si="5"/>
        <v>119.58864518723608</v>
      </c>
      <c r="E31" s="74"/>
      <c r="F31" s="33">
        <f>SUM(F32:F35)</f>
        <v>7374378</v>
      </c>
      <c r="G31" s="33">
        <f aca="true" t="shared" si="6" ref="G31:N31">SUM(G32:G35)</f>
        <v>1153308</v>
      </c>
      <c r="H31" s="33">
        <f t="shared" si="6"/>
        <v>837833</v>
      </c>
      <c r="I31" s="33">
        <f t="shared" si="6"/>
        <v>808772</v>
      </c>
      <c r="J31" s="33">
        <f t="shared" si="6"/>
        <v>678482</v>
      </c>
      <c r="K31" s="33">
        <f t="shared" si="6"/>
        <v>1197272</v>
      </c>
      <c r="L31" s="33">
        <f t="shared" si="6"/>
        <v>1022605</v>
      </c>
      <c r="M31" s="33">
        <f t="shared" si="6"/>
        <v>911812</v>
      </c>
      <c r="N31" s="34">
        <f t="shared" si="6"/>
        <v>1478589</v>
      </c>
      <c r="O31" s="14"/>
      <c r="P31" s="14"/>
      <c r="Q31" s="1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8" t="s">
        <v>36</v>
      </c>
      <c r="B32" s="21">
        <v>4120200</v>
      </c>
      <c r="C32" s="26">
        <f t="shared" si="4"/>
        <v>5039280</v>
      </c>
      <c r="D32" s="83">
        <f t="shared" si="5"/>
        <v>122.30668414154653</v>
      </c>
      <c r="E32" s="74"/>
      <c r="F32" s="33">
        <v>2678446</v>
      </c>
      <c r="G32" s="33">
        <v>485656</v>
      </c>
      <c r="H32" s="33">
        <v>156899</v>
      </c>
      <c r="I32" s="33">
        <v>228513</v>
      </c>
      <c r="J32" s="33">
        <v>134875</v>
      </c>
      <c r="K32" s="33">
        <v>285844</v>
      </c>
      <c r="L32" s="33">
        <v>301484</v>
      </c>
      <c r="M32" s="33">
        <v>312666</v>
      </c>
      <c r="N32" s="34">
        <v>454897</v>
      </c>
      <c r="O32" s="14"/>
      <c r="P32" s="14"/>
      <c r="Q32" s="1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8" t="s">
        <v>37</v>
      </c>
      <c r="B33" s="21">
        <v>1000000</v>
      </c>
      <c r="C33" s="26">
        <f t="shared" si="4"/>
        <v>1100556</v>
      </c>
      <c r="D33" s="83">
        <f t="shared" si="5"/>
        <v>110.05560000000001</v>
      </c>
      <c r="E33" s="74"/>
      <c r="F33" s="33">
        <v>203112</v>
      </c>
      <c r="G33" s="33">
        <v>70000</v>
      </c>
      <c r="H33" s="33">
        <v>152280</v>
      </c>
      <c r="I33" s="33">
        <v>87200</v>
      </c>
      <c r="J33" s="33">
        <v>179431</v>
      </c>
      <c r="K33" s="33">
        <v>168310</v>
      </c>
      <c r="L33" s="33">
        <v>59850</v>
      </c>
      <c r="M33" s="33">
        <v>58413</v>
      </c>
      <c r="N33" s="34">
        <v>121960</v>
      </c>
      <c r="O33" s="14"/>
      <c r="P33" s="14"/>
      <c r="Q33" s="1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40" t="s">
        <v>40</v>
      </c>
      <c r="B34" s="21">
        <v>4700000</v>
      </c>
      <c r="C34" s="26">
        <f t="shared" si="4"/>
        <v>7598956</v>
      </c>
      <c r="D34" s="83">
        <f t="shared" si="5"/>
        <v>161.67991489361702</v>
      </c>
      <c r="E34" s="74"/>
      <c r="F34" s="33">
        <v>3585600</v>
      </c>
      <c r="G34" s="33">
        <v>432100</v>
      </c>
      <c r="H34" s="33">
        <v>477875</v>
      </c>
      <c r="I34" s="33">
        <v>412025</v>
      </c>
      <c r="J34" s="33">
        <v>320000</v>
      </c>
      <c r="K34" s="33">
        <v>641550</v>
      </c>
      <c r="L34" s="33">
        <v>555275</v>
      </c>
      <c r="M34" s="33">
        <v>432400</v>
      </c>
      <c r="N34" s="34">
        <v>742131</v>
      </c>
      <c r="O34" s="14"/>
      <c r="P34" s="14"/>
      <c r="Q34" s="1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8" t="s">
        <v>38</v>
      </c>
      <c r="B35" s="21">
        <v>3110000</v>
      </c>
      <c r="C35" s="26">
        <f t="shared" si="4"/>
        <v>1724259</v>
      </c>
      <c r="D35" s="83">
        <f t="shared" si="5"/>
        <v>55.4424115755627</v>
      </c>
      <c r="E35" s="74"/>
      <c r="F35" s="33">
        <v>907220</v>
      </c>
      <c r="G35" s="33">
        <v>165552</v>
      </c>
      <c r="H35" s="33">
        <v>50779</v>
      </c>
      <c r="I35" s="33">
        <v>81034</v>
      </c>
      <c r="J35" s="33">
        <v>44176</v>
      </c>
      <c r="K35" s="33">
        <v>101568</v>
      </c>
      <c r="L35" s="33">
        <v>105996</v>
      </c>
      <c r="M35" s="33">
        <v>108333</v>
      </c>
      <c r="N35" s="34">
        <v>159601</v>
      </c>
      <c r="O35" s="14"/>
      <c r="P35" s="14"/>
      <c r="Q35" s="1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8" t="s">
        <v>19</v>
      </c>
      <c r="B36" s="21">
        <v>800000</v>
      </c>
      <c r="C36" s="26">
        <f t="shared" si="4"/>
        <v>2173332</v>
      </c>
      <c r="D36" s="83">
        <f t="shared" si="5"/>
        <v>271.6665</v>
      </c>
      <c r="E36" s="74"/>
      <c r="F36" s="33">
        <v>1005112</v>
      </c>
      <c r="G36" s="33">
        <v>244572</v>
      </c>
      <c r="H36" s="33">
        <v>85503</v>
      </c>
      <c r="I36" s="33">
        <v>179512</v>
      </c>
      <c r="J36" s="33">
        <v>76219</v>
      </c>
      <c r="K36" s="33">
        <v>83923</v>
      </c>
      <c r="L36" s="33">
        <v>165211</v>
      </c>
      <c r="M36" s="33">
        <v>165088</v>
      </c>
      <c r="N36" s="34">
        <v>168192</v>
      </c>
      <c r="O36" s="14"/>
      <c r="P36" s="14"/>
      <c r="Q36" s="1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8" t="s">
        <v>20</v>
      </c>
      <c r="B37" s="21">
        <v>1000000</v>
      </c>
      <c r="C37" s="26">
        <f t="shared" si="4"/>
        <v>664466.9</v>
      </c>
      <c r="D37" s="83">
        <f t="shared" si="5"/>
        <v>66.44669</v>
      </c>
      <c r="E37" s="74"/>
      <c r="F37" s="33">
        <v>664466.9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4">
        <v>0</v>
      </c>
      <c r="O37" s="14"/>
      <c r="P37" s="14"/>
      <c r="Q37" s="11"/>
      <c r="R37" s="1"/>
      <c r="S37" s="1"/>
      <c r="T37" s="1"/>
      <c r="U37" s="1"/>
      <c r="V37" s="1"/>
      <c r="W37" s="1"/>
      <c r="X37" s="1"/>
      <c r="Y37" s="1"/>
      <c r="Z37" s="1"/>
    </row>
    <row r="38" spans="1:23" ht="12.75">
      <c r="A38" s="8" t="s">
        <v>21</v>
      </c>
      <c r="B38" s="21">
        <v>149400</v>
      </c>
      <c r="C38" s="26">
        <f t="shared" si="4"/>
        <v>214593.80000000002</v>
      </c>
      <c r="D38" s="83">
        <f t="shared" si="5"/>
        <v>143.63708165997323</v>
      </c>
      <c r="E38" s="74"/>
      <c r="F38" s="33">
        <v>172539.2</v>
      </c>
      <c r="G38" s="33">
        <v>42054.6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4">
        <v>0</v>
      </c>
      <c r="O38" s="14"/>
      <c r="P38" s="14"/>
      <c r="Q38" s="11"/>
      <c r="R38" s="1"/>
      <c r="S38" s="1"/>
      <c r="T38" s="1"/>
      <c r="U38" s="1"/>
      <c r="V38" s="1"/>
      <c r="W38" s="1"/>
    </row>
    <row r="39" spans="1:23" ht="12.75">
      <c r="A39" s="8" t="s">
        <v>45</v>
      </c>
      <c r="B39" s="21">
        <v>2600000</v>
      </c>
      <c r="C39" s="26">
        <f t="shared" si="4"/>
        <v>4932751.16</v>
      </c>
      <c r="D39" s="83">
        <f t="shared" si="5"/>
        <v>189.72119846153848</v>
      </c>
      <c r="E39" s="74"/>
      <c r="F39" s="33">
        <v>2574475.06</v>
      </c>
      <c r="G39" s="33">
        <v>397306.2</v>
      </c>
      <c r="H39" s="33">
        <v>201940.6</v>
      </c>
      <c r="I39" s="33">
        <v>227279.27</v>
      </c>
      <c r="J39" s="33">
        <v>284684.61</v>
      </c>
      <c r="K39" s="33">
        <v>266035.97</v>
      </c>
      <c r="L39" s="33">
        <v>258540</v>
      </c>
      <c r="M39" s="33">
        <v>329164.25</v>
      </c>
      <c r="N39" s="34">
        <v>393325.2</v>
      </c>
      <c r="O39" s="14"/>
      <c r="P39" s="14"/>
      <c r="Q39" s="11"/>
      <c r="R39" s="1"/>
      <c r="S39" s="1"/>
      <c r="T39" s="1"/>
      <c r="U39" s="1"/>
      <c r="V39" s="1"/>
      <c r="W39" s="1"/>
    </row>
    <row r="40" spans="1:23" ht="12.75">
      <c r="A40" s="9" t="s">
        <v>22</v>
      </c>
      <c r="B40" s="22">
        <v>35000</v>
      </c>
      <c r="C40" s="26">
        <f t="shared" si="4"/>
        <v>227281.64</v>
      </c>
      <c r="D40" s="83">
        <f t="shared" si="5"/>
        <v>649.3761142857143</v>
      </c>
      <c r="E40" s="75"/>
      <c r="F40" s="33">
        <v>191000.92</v>
      </c>
      <c r="G40" s="33">
        <v>5960.04</v>
      </c>
      <c r="H40" s="33">
        <v>2997</v>
      </c>
      <c r="I40" s="33">
        <v>3175</v>
      </c>
      <c r="J40" s="33">
        <v>3388</v>
      </c>
      <c r="K40" s="33">
        <v>4799.5</v>
      </c>
      <c r="L40" s="33">
        <v>4957</v>
      </c>
      <c r="M40" s="33">
        <v>5393.88</v>
      </c>
      <c r="N40" s="34">
        <v>5610.3</v>
      </c>
      <c r="O40" s="14"/>
      <c r="P40" s="14"/>
      <c r="Q40" s="11"/>
      <c r="R40" s="1"/>
      <c r="S40" s="1"/>
      <c r="T40" s="1"/>
      <c r="U40" s="1"/>
      <c r="V40" s="1"/>
      <c r="W40" s="1"/>
    </row>
    <row r="41" spans="1:23" ht="13.5" thickBot="1">
      <c r="A41" s="18" t="s">
        <v>33</v>
      </c>
      <c r="B41" s="23">
        <v>210000</v>
      </c>
      <c r="C41" s="27">
        <f t="shared" si="4"/>
        <v>0</v>
      </c>
      <c r="D41" s="87">
        <f t="shared" si="5"/>
        <v>0</v>
      </c>
      <c r="E41" s="76"/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7">
        <v>0</v>
      </c>
      <c r="O41" s="14"/>
      <c r="P41" s="14"/>
      <c r="Q41" s="11"/>
      <c r="R41" s="1"/>
      <c r="S41" s="1"/>
      <c r="T41" s="1"/>
      <c r="U41" s="1"/>
      <c r="V41" s="1"/>
      <c r="W41" s="1"/>
    </row>
    <row r="42" spans="1:23" ht="13.5" thickBot="1">
      <c r="A42" s="43"/>
      <c r="B42" s="44"/>
      <c r="C42" s="45"/>
      <c r="D42" s="88"/>
      <c r="E42" s="46"/>
      <c r="F42" s="47"/>
      <c r="G42" s="47"/>
      <c r="H42" s="47"/>
      <c r="I42" s="47"/>
      <c r="J42" s="47"/>
      <c r="K42" s="47"/>
      <c r="L42" s="47"/>
      <c r="M42" s="47"/>
      <c r="N42" s="48"/>
      <c r="O42" s="14"/>
      <c r="P42" s="14"/>
      <c r="Q42" s="11"/>
      <c r="R42" s="1"/>
      <c r="S42" s="1"/>
      <c r="T42" s="1"/>
      <c r="U42" s="1"/>
      <c r="V42" s="1"/>
      <c r="W42" s="1"/>
    </row>
    <row r="43" spans="1:23" ht="13.5" thickBot="1">
      <c r="A43" s="91" t="s">
        <v>46</v>
      </c>
      <c r="B43" s="28">
        <v>2000000</v>
      </c>
      <c r="C43" s="41">
        <v>4500476</v>
      </c>
      <c r="D43" s="89"/>
      <c r="E43" s="52"/>
      <c r="F43" s="38">
        <v>2250238</v>
      </c>
      <c r="G43" s="38">
        <v>370558</v>
      </c>
      <c r="H43" s="38">
        <v>190520</v>
      </c>
      <c r="I43" s="38">
        <v>219140</v>
      </c>
      <c r="J43" s="38">
        <v>282470</v>
      </c>
      <c r="K43" s="38">
        <v>252944</v>
      </c>
      <c r="L43" s="38">
        <v>246790</v>
      </c>
      <c r="M43" s="38">
        <v>318116</v>
      </c>
      <c r="N43" s="39">
        <v>369700</v>
      </c>
      <c r="O43" s="14"/>
      <c r="P43" s="14"/>
      <c r="Q43" s="11"/>
      <c r="R43" s="1"/>
      <c r="S43" s="1"/>
      <c r="T43" s="1"/>
      <c r="U43" s="1"/>
      <c r="V43" s="1"/>
      <c r="W43" s="1"/>
    </row>
    <row r="44" spans="1:23" ht="13.5" thickBot="1">
      <c r="A44" s="49"/>
      <c r="B44" s="50"/>
      <c r="C44" s="51"/>
      <c r="D44" s="89"/>
      <c r="E44" s="52"/>
      <c r="F44" s="53"/>
      <c r="G44" s="53"/>
      <c r="H44" s="53"/>
      <c r="I44" s="53"/>
      <c r="J44" s="53"/>
      <c r="K44" s="53"/>
      <c r="L44" s="53"/>
      <c r="M44" s="53"/>
      <c r="N44" s="54"/>
      <c r="O44" s="14"/>
      <c r="P44" s="14"/>
      <c r="Q44" s="11"/>
      <c r="R44" s="1"/>
      <c r="S44" s="1"/>
      <c r="T44" s="1"/>
      <c r="U44" s="1"/>
      <c r="V44" s="1"/>
      <c r="W44" s="1"/>
    </row>
    <row r="45" spans="1:23" ht="13.5" thickBot="1">
      <c r="A45" s="94" t="s">
        <v>55</v>
      </c>
      <c r="B45" s="19">
        <f>SUM(B16-B36-B43)</f>
        <v>29690000</v>
      </c>
      <c r="C45" s="24">
        <f>SUM(C16-C36-C43)</f>
        <v>33617352.47</v>
      </c>
      <c r="D45" s="86">
        <v>121.4</v>
      </c>
      <c r="E45" s="64"/>
      <c r="F45" s="29">
        <f aca="true" t="shared" si="7" ref="F45:N45">SUM(F16-F36-F43)</f>
        <v>16525078.940000001</v>
      </c>
      <c r="G45" s="29">
        <f t="shared" si="7"/>
        <v>3714226.21</v>
      </c>
      <c r="H45" s="29">
        <f t="shared" si="7"/>
        <v>1524461.5000000002</v>
      </c>
      <c r="I45" s="29">
        <f t="shared" si="7"/>
        <v>1302724.82</v>
      </c>
      <c r="J45" s="29">
        <f t="shared" si="7"/>
        <v>1619281.5099999998</v>
      </c>
      <c r="K45" s="29">
        <f t="shared" si="7"/>
        <v>2453317.9299999997</v>
      </c>
      <c r="L45" s="29">
        <f t="shared" si="7"/>
        <v>1775180.48</v>
      </c>
      <c r="M45" s="29">
        <f t="shared" si="7"/>
        <v>1847049.0299999998</v>
      </c>
      <c r="N45" s="35">
        <f t="shared" si="7"/>
        <v>2856032.05</v>
      </c>
      <c r="O45" s="14"/>
      <c r="P45" s="14"/>
      <c r="Q45" s="11"/>
      <c r="R45" s="1"/>
      <c r="S45" s="1"/>
      <c r="T45" s="1"/>
      <c r="U45" s="1"/>
      <c r="V45" s="1"/>
      <c r="W45" s="1"/>
    </row>
    <row r="46" spans="1:23" ht="12.75">
      <c r="A46" s="78"/>
      <c r="B46" s="79"/>
      <c r="C46" s="79"/>
      <c r="D46" s="79"/>
      <c r="E46" s="80"/>
      <c r="F46" s="79"/>
      <c r="G46" s="79"/>
      <c r="H46" s="79"/>
      <c r="I46" s="79"/>
      <c r="J46" s="79"/>
      <c r="K46" s="79"/>
      <c r="L46" s="79"/>
      <c r="M46" s="79"/>
      <c r="N46" s="15"/>
      <c r="O46" s="15"/>
      <c r="P46" s="15"/>
      <c r="Q46" s="15"/>
      <c r="R46" s="1"/>
      <c r="S46" s="1"/>
      <c r="T46" s="1"/>
      <c r="U46" s="1"/>
      <c r="V46" s="1"/>
      <c r="W46" s="1"/>
    </row>
    <row r="47" spans="1:23" ht="12.75">
      <c r="A47" s="79"/>
      <c r="B47" s="79"/>
      <c r="C47" s="79"/>
      <c r="D47" s="79"/>
      <c r="E47" s="80"/>
      <c r="F47" s="79"/>
      <c r="G47" s="79"/>
      <c r="H47" s="79"/>
      <c r="I47" s="79"/>
      <c r="J47" s="79"/>
      <c r="K47" s="79"/>
      <c r="L47" s="79"/>
      <c r="M47" s="79"/>
      <c r="N47" s="79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79"/>
      <c r="B48" s="79"/>
      <c r="C48" s="79"/>
      <c r="D48" s="79"/>
      <c r="E48" s="80"/>
      <c r="F48" s="79"/>
      <c r="G48" s="79"/>
      <c r="H48" s="79"/>
      <c r="I48" s="79"/>
      <c r="J48" s="79"/>
      <c r="K48" s="79"/>
      <c r="L48" s="79"/>
      <c r="M48" s="79"/>
      <c r="N48" s="79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 xml:space="preserve">&amp;CVyhodnotenie plnenia rozpočtu za rok 2005 za SLK Bratislava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Sukromny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Kozdon</dc:creator>
  <cp:keywords/>
  <dc:description/>
  <cp:lastModifiedBy>behylova</cp:lastModifiedBy>
  <cp:lastPrinted>2006-09-18T11:48:03Z</cp:lastPrinted>
  <dcterms:created xsi:type="dcterms:W3CDTF">2004-07-30T08:01:30Z</dcterms:created>
  <dcterms:modified xsi:type="dcterms:W3CDTF">2007-02-15T10:17:58Z</dcterms:modified>
  <cp:category/>
  <cp:version/>
  <cp:contentType/>
  <cp:contentStatus/>
</cp:coreProperties>
</file>